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lorentmaglione/Documents/Entreprise FMS/"/>
    </mc:Choice>
  </mc:AlternateContent>
  <xr:revisionPtr revIDLastSave="0" documentId="8_{FF65846D-3B2A-6A4E-8D90-8E332AB60490}" xr6:coauthVersionLast="47" xr6:coauthVersionMax="47" xr10:uidLastSave="{00000000-0000-0000-0000-000000000000}"/>
  <bookViews>
    <workbookView xWindow="0" yWindow="500" windowWidth="28800" windowHeight="16380" xr2:uid="{33FAC74F-7E6D-4357-B7D6-62E5689D169B}"/>
  </bookViews>
  <sheets>
    <sheet name="Offre de prix" sheetId="1" r:id="rId1"/>
  </sheets>
  <definedNames>
    <definedName name="_xlnm.Print_Area" localSheetId="0">'Offre de prix'!$A$1:$M$50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5" i="1" l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H30" i="1" l="1"/>
  <c r="K30" i="1"/>
  <c r="K29" i="1"/>
  <c r="H28" i="1"/>
  <c r="H39" i="1" l="1"/>
  <c r="K39" i="1"/>
  <c r="K33" i="1"/>
  <c r="K32" i="1"/>
  <c r="H33" i="1"/>
  <c r="H31" i="1"/>
  <c r="K41" i="1"/>
  <c r="H41" i="1"/>
  <c r="K40" i="1"/>
  <c r="H40" i="1"/>
  <c r="K27" i="1"/>
  <c r="K25" i="1"/>
  <c r="K24" i="1"/>
  <c r="K22" i="1"/>
  <c r="K21" i="1"/>
  <c r="K20" i="1"/>
  <c r="M16" i="1"/>
  <c r="M42" i="1"/>
  <c r="J16" i="1"/>
  <c r="K37" i="1"/>
  <c r="K36" i="1"/>
  <c r="K35" i="1"/>
  <c r="H37" i="1"/>
  <c r="H36" i="1"/>
  <c r="H35" i="1"/>
  <c r="H27" i="1"/>
  <c r="H25" i="1"/>
  <c r="H24" i="1"/>
  <c r="H22" i="1"/>
  <c r="H21" i="1"/>
  <c r="H20" i="1"/>
  <c r="H18" i="1"/>
  <c r="H17" i="1"/>
  <c r="H16" i="1"/>
  <c r="K44" i="1" l="1"/>
  <c r="H44" i="1"/>
  <c r="H47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<sst xmlns="http://schemas.openxmlformats.org/spreadsheetml/2006/main" count="65" uniqueCount="62">
  <si>
    <t>DESIGNATION</t>
  </si>
  <si>
    <t>Analyse &amp; Diagnostic</t>
  </si>
  <si>
    <t>One shot</t>
  </si>
  <si>
    <t>Mensuel</t>
  </si>
  <si>
    <t>Objectif</t>
  </si>
  <si>
    <t>Catégorie</t>
  </si>
  <si>
    <t>Service</t>
  </si>
  <si>
    <t>Création d'une boutique en ligne</t>
  </si>
  <si>
    <t>Optimiser vos pubs et réseaux sociaux</t>
  </si>
  <si>
    <t>Comparer votre activité et vous démarquer</t>
  </si>
  <si>
    <t xml:space="preserve">- 1 à 2 pages (présentation rapide) </t>
  </si>
  <si>
    <t>- 3 à 5 pages (Services détaillés + contact)</t>
  </si>
  <si>
    <t>- 6 pages et + (Site complet optimisé)</t>
  </si>
  <si>
    <t>- 1 à 3 pages (Boutique simple)</t>
  </si>
  <si>
    <t>- 4 à 6 pages (Boutique avancée)</t>
  </si>
  <si>
    <t>- 7 pages et + (E-commerce complet)</t>
  </si>
  <si>
    <t>Bilan de votre présence en ligne</t>
  </si>
  <si>
    <t xml:space="preserve">Commentaires : </t>
  </si>
  <si>
    <t>Devis</t>
  </si>
  <si>
    <t>Envoie et analyse des performances</t>
  </si>
  <si>
    <t xml:space="preserve">Paiement en 2 fois </t>
  </si>
  <si>
    <t>TOTAL TTC  :</t>
  </si>
  <si>
    <t xml:space="preserve">Par mois : </t>
  </si>
  <si>
    <t>Référencement google</t>
  </si>
  <si>
    <t>Réseaux sociaux</t>
  </si>
  <si>
    <t>Évaluation de publicité et réseaux</t>
  </si>
  <si>
    <t>Création d'un site vitrine</t>
  </si>
  <si>
    <t>Amélioration et maintenance du site</t>
  </si>
  <si>
    <t>Stratégie publicitaire et ciblage</t>
  </si>
  <si>
    <t>Suivi et optimisation des campagnes</t>
  </si>
  <si>
    <t>Rédaction de contenus pour google</t>
  </si>
  <si>
    <t>Suivi et ajustements SEO</t>
  </si>
  <si>
    <t xml:space="preserve">Étude de la concurrence	</t>
  </si>
  <si>
    <t>Vendre vos produits sur internet :</t>
  </si>
  <si>
    <t>Présenter votre activité en ligne :</t>
  </si>
  <si>
    <t>Optimiser mensuellement votre référencement google</t>
  </si>
  <si>
    <t xml:space="preserve">Publier du contenu sur les réseaux sociaux : </t>
  </si>
  <si>
    <t>Stratégie et contenus pour réseaux (Linkedin, Instagram, Facebook)</t>
  </si>
  <si>
    <t>Fidéliser les clients et générer de la visite sur votre site</t>
  </si>
  <si>
    <t>Comprendre les attentes clients</t>
  </si>
  <si>
    <t xml:space="preserve">Eviter l'obsolescence de votre sitre internet </t>
  </si>
  <si>
    <t>Rédiger votre SEO</t>
  </si>
  <si>
    <r>
      <t>Création de site web</t>
    </r>
    <r>
      <rPr>
        <sz val="9"/>
        <color rgb="FFFF0000"/>
        <rFont val="Arial Narrow"/>
        <family val="2"/>
      </rPr>
      <t>*</t>
    </r>
  </si>
  <si>
    <t xml:space="preserve">Publicité </t>
  </si>
  <si>
    <r>
      <rPr>
        <sz val="10"/>
        <color rgb="FFFF0000"/>
        <rFont val="Arial Narrow"/>
        <family val="2"/>
      </rPr>
      <t>*</t>
    </r>
    <r>
      <rPr>
        <sz val="10"/>
        <color theme="1"/>
        <rFont val="Arial Narrow"/>
        <family val="2"/>
      </rPr>
      <t>Informations :</t>
    </r>
  </si>
  <si>
    <t xml:space="preserve">Paiement en 1 fois </t>
  </si>
  <si>
    <t>Rédaction et campagne d'emails / SMS</t>
  </si>
  <si>
    <t>Emailing / SMS</t>
  </si>
  <si>
    <t>Comprendre et améliorer le classement Google</t>
  </si>
  <si>
    <t>- La création n'inclut pas l'abonnement aux plateformes shopify (https://www.shopify.com/fr/tarifs)  / wordpress (https://wordpress.com/fr/pricing/),  ainsi que le nom de domaine (10 à 20€/an) pour les services "One shot"
- L'amélioration et la maintenance du site web sont inclut dans les  abonnements mensuels (engagement minimum sur 3 mois)</t>
  </si>
  <si>
    <r>
      <t xml:space="preserve">Pack publicite </t>
    </r>
    <r>
      <rPr>
        <b/>
        <sz val="9"/>
        <color rgb="FFFF0000"/>
        <rFont val="Arial Narrow"/>
        <family val="2"/>
      </rPr>
      <t>"IMPACT"</t>
    </r>
  </si>
  <si>
    <t>Ciblage + Lancement + Optimisation mensuel</t>
  </si>
  <si>
    <r>
      <t xml:space="preserve">Pack google </t>
    </r>
    <r>
      <rPr>
        <b/>
        <sz val="9"/>
        <color rgb="FFFF0000"/>
        <rFont val="Arial Narrow"/>
        <family val="2"/>
      </rPr>
      <t>"VISBILITÉ"</t>
    </r>
  </si>
  <si>
    <t>Rédaction + Suivi + Ajustement</t>
  </si>
  <si>
    <t>4 posts/mois + Gestion publicitaire ciblée</t>
  </si>
  <si>
    <t>- 1 publication/mois (sans publicité)</t>
  </si>
  <si>
    <t>- 2 publications/mois (sans publicité)</t>
  </si>
  <si>
    <t>- 4 publications/mois (sans publicité)</t>
  </si>
  <si>
    <t>- 5 publications/mois et + (sans publicité)</t>
  </si>
  <si>
    <r>
      <t xml:space="preserve">Pack réseaux </t>
    </r>
    <r>
      <rPr>
        <sz val="9"/>
        <color rgb="FFFF0000"/>
        <rFont val="Arial Narrow"/>
        <family val="2"/>
      </rPr>
      <t>"DYNAMIQUE"</t>
    </r>
  </si>
  <si>
    <t>Création d’une stratégie publicitaire efficace</t>
  </si>
  <si>
    <t>Gestion et optimisation des campagnes publicitaires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</si>
</sst>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 * #,##0_)\ &quot;€&quot;_ ;_ * \(#,##0\)\ &quot;€&quot;_ ;_ * &quot;-&quot;_)\ &quot;€&quot;_ ;_ @_ "/>
    <numFmt numFmtId="44" formatCode="_ * #,##0.00_)\ &quot;€&quot;_ ;_ * \(#,##0.00\)\ &quot;€&quot;_ ;_ * &quot;-&quot;??_)\ &quot;€&quot;_ ;_ @_ "/>
    <numFmt numFmtId="164" formatCode="_-* #,##0.00\ &quot;€&quot;_-;\-* #,##0.00\ &quot;€&quot;_-;_-* &quot;-&quot;??\ &quot;€&quot;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0"/>
      <color theme="1"/>
      <name val="Arial Narrow"/>
      <family val="2"/>
    </font>
    <font>
      <b/>
      <sz val="10"/>
      <color theme="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2"/>
      <color theme="1"/>
      <name val="Calibri"/>
      <family val="2"/>
    </font>
    <font>
      <sz val="9"/>
      <color theme="1"/>
      <name val="Arial Narrow"/>
      <family val="2"/>
    </font>
    <font>
      <b/>
      <i/>
      <sz val="10"/>
      <color theme="0"/>
      <name val="Arial Narrow"/>
      <family val="2"/>
    </font>
    <font>
      <sz val="8"/>
      <color theme="1"/>
      <name val="Arial Narrow"/>
      <family val="2"/>
    </font>
    <font>
      <b/>
      <sz val="8"/>
      <color rgb="FF002060"/>
      <name val="Arial Narrow"/>
      <family val="2"/>
    </font>
    <font>
      <sz val="8"/>
      <color rgb="FF002060"/>
      <name val="Arial Narrow"/>
      <family val="2"/>
    </font>
    <font>
      <sz val="9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color rgb="FF002060"/>
      <name val="Arial Narrow"/>
      <family val="2"/>
    </font>
    <font>
      <sz val="12"/>
      <color theme="1"/>
      <name val="American Typewriter"/>
      <family val="1"/>
    </font>
    <font>
      <b/>
      <sz val="10"/>
      <color theme="0"/>
      <name val="American Typewriter"/>
      <family val="1"/>
    </font>
    <font>
      <b/>
      <sz val="9"/>
      <color rgb="FFFF0000"/>
      <name val="Arial Narrow"/>
      <family val="2"/>
    </font>
    <font>
      <sz val="9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E39909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64" fontId="5" fillId="0" borderId="1" xfId="1" applyFont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42" fontId="5" fillId="0" borderId="0" xfId="1" applyNumberFormat="1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42" fontId="5" fillId="0" borderId="0" xfId="1" applyNumberFormat="1" applyFont="1" applyBorder="1" applyAlignment="1">
      <alignment horizontal="center" vertical="center"/>
    </xf>
    <xf numFmtId="164" fontId="5" fillId="0" borderId="0" xfId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4" fillId="4" borderId="11" xfId="0" applyFont="1" applyFill="1" applyBorder="1" applyAlignment="1">
      <alignment vertical="center"/>
    </xf>
    <xf numFmtId="42" fontId="12" fillId="0" borderId="0" xfId="1" applyNumberFormat="1" applyFont="1" applyBorder="1" applyAlignment="1">
      <alignment horizontal="right" vertical="center"/>
    </xf>
    <xf numFmtId="42" fontId="12" fillId="0" borderId="0" xfId="0" applyNumberFormat="1" applyFont="1" applyAlignment="1">
      <alignment horizontal="right" vertical="center"/>
    </xf>
    <xf numFmtId="164" fontId="12" fillId="0" borderId="0" xfId="1" applyFont="1" applyBorder="1" applyAlignment="1">
      <alignment vertical="center"/>
    </xf>
    <xf numFmtId="164" fontId="13" fillId="0" borderId="0" xfId="1" applyFont="1" applyBorder="1" applyAlignment="1">
      <alignment vertical="center"/>
    </xf>
    <xf numFmtId="42" fontId="12" fillId="0" borderId="0" xfId="1" applyNumberFormat="1" applyFont="1" applyBorder="1" applyAlignment="1">
      <alignment vertical="center"/>
    </xf>
    <xf numFmtId="164" fontId="5" fillId="0" borderId="1" xfId="1" applyFont="1" applyBorder="1" applyAlignment="1">
      <alignment vertical="center"/>
    </xf>
    <xf numFmtId="0" fontId="16" fillId="0" borderId="0" xfId="0" applyFont="1" applyAlignment="1">
      <alignment horizontal="right" vertical="center"/>
    </xf>
    <xf numFmtId="0" fontId="17" fillId="0" borderId="5" xfId="0" applyFont="1" applyBorder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18" fillId="4" borderId="17" xfId="0" applyFont="1" applyFill="1" applyBorder="1" applyAlignment="1">
      <alignment horizontal="center" vertical="center"/>
    </xf>
    <xf numFmtId="0" fontId="18" fillId="4" borderId="2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4" xfId="0" quotePrefix="1" applyFont="1" applyBorder="1" applyAlignment="1">
      <alignment horizontal="center" vertical="center" wrapText="1"/>
    </xf>
    <xf numFmtId="0" fontId="9" fillId="0" borderId="0" xfId="0" quotePrefix="1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7" xfId="0" quotePrefix="1" applyFont="1" applyBorder="1" applyAlignment="1">
      <alignment horizontal="center" vertical="center" wrapText="1"/>
    </xf>
    <xf numFmtId="0" fontId="9" fillId="0" borderId="9" xfId="0" quotePrefix="1" applyFont="1" applyBorder="1" applyAlignment="1">
      <alignment horizontal="center" vertical="center" wrapText="1"/>
    </xf>
    <xf numFmtId="0" fontId="9" fillId="0" borderId="7" xfId="0" quotePrefix="1" applyFont="1" applyBorder="1" applyAlignment="1">
      <alignment horizontal="center" vertical="center"/>
    </xf>
    <xf numFmtId="0" fontId="9" fillId="0" borderId="9" xfId="0" quotePrefix="1" applyFont="1" applyBorder="1" applyAlignment="1">
      <alignment horizontal="center" vertical="center"/>
    </xf>
    <xf numFmtId="0" fontId="9" fillId="0" borderId="8" xfId="0" quotePrefix="1" applyFont="1" applyBorder="1" applyAlignment="1">
      <alignment horizontal="center" vertical="center"/>
    </xf>
    <xf numFmtId="0" fontId="18" fillId="4" borderId="19" xfId="0" applyFont="1" applyFill="1" applyBorder="1" applyAlignment="1">
      <alignment horizontal="center" vertical="center"/>
    </xf>
    <xf numFmtId="0" fontId="18" fillId="4" borderId="16" xfId="0" applyFont="1" applyFill="1" applyBorder="1" applyAlignment="1">
      <alignment horizontal="center" vertical="center"/>
    </xf>
    <xf numFmtId="0" fontId="18" fillId="4" borderId="20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9" fillId="0" borderId="0" xfId="0" quotePrefix="1" applyFont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0" fontId="18" fillId="5" borderId="22" xfId="0" applyFont="1" applyFill="1" applyBorder="1" applyAlignment="1">
      <alignment horizontal="center" vertical="center"/>
    </xf>
    <xf numFmtId="0" fontId="18" fillId="5" borderId="21" xfId="0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0" fontId="18" fillId="5" borderId="10" xfId="0" applyFont="1" applyFill="1" applyBorder="1" applyAlignment="1">
      <alignment horizontal="center" vertical="center"/>
    </xf>
    <xf numFmtId="0" fontId="18" fillId="5" borderId="15" xfId="0" applyFont="1" applyFill="1" applyBorder="1" applyAlignment="1">
      <alignment horizontal="center" vertical="center"/>
    </xf>
    <xf numFmtId="44" fontId="4" fillId="4" borderId="23" xfId="0" applyNumberFormat="1" applyFont="1" applyFill="1" applyBorder="1" applyAlignment="1">
      <alignment horizontal="center" vertical="center"/>
    </xf>
    <xf numFmtId="44" fontId="4" fillId="4" borderId="2" xfId="0" applyNumberFormat="1" applyFont="1" applyFill="1" applyBorder="1" applyAlignment="1">
      <alignment horizontal="center" vertical="center"/>
    </xf>
    <xf numFmtId="44" fontId="4" fillId="4" borderId="3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3" fillId="0" borderId="5" xfId="0" quotePrefix="1" applyFont="1" applyBorder="1" applyAlignment="1">
      <alignment horizontal="center" vertical="center"/>
    </xf>
    <xf numFmtId="164" fontId="4" fillId="4" borderId="17" xfId="0" applyNumberFormat="1" applyFont="1" applyFill="1" applyBorder="1" applyAlignment="1">
      <alignment horizontal="center" vertical="center"/>
    </xf>
    <xf numFmtId="164" fontId="4" fillId="4" borderId="18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center" vertical="center"/>
    </xf>
    <xf numFmtId="0" fontId="11" fillId="0" borderId="0" xfId="0" quotePrefix="1" applyFont="1" applyAlignment="1">
      <alignment horizontal="center" vertical="center"/>
    </xf>
    <xf numFmtId="42" fontId="4" fillId="4" borderId="17" xfId="0" applyNumberFormat="1" applyFont="1" applyFill="1" applyBorder="1" applyAlignment="1">
      <alignment horizontal="center" vertical="center"/>
    </xf>
    <xf numFmtId="42" fontId="4" fillId="4" borderId="2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4" xfId="0" quotePrefix="1" applyFont="1" applyBorder="1" applyAlignment="1">
      <alignment horizontal="center" vertical="center"/>
    </xf>
    <xf numFmtId="0" fontId="9" fillId="0" borderId="0" xfId="0" quotePrefix="1" applyFont="1" applyAlignment="1">
      <alignment horizontal="center" vertical="center"/>
    </xf>
    <xf numFmtId="0" fontId="9" fillId="0" borderId="0" xfId="0" quotePrefix="1" applyFont="1" applyAlignment="1">
      <alignment vertical="center" wrapText="1"/>
    </xf>
    <xf numFmtId="0" fontId="17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quotePrefix="1" applyFont="1" applyAlignment="1">
      <alignment horizontal="left" vertical="center" wrapText="1"/>
    </xf>
    <xf numFmtId="0" fontId="9" fillId="0" borderId="4" xfId="0" quotePrefix="1" applyFont="1" applyBorder="1" applyAlignment="1">
      <alignment horizontal="left" vertical="center" wrapText="1"/>
    </xf>
    <xf numFmtId="0" fontId="9" fillId="0" borderId="0" xfId="0" quotePrefix="1" applyFont="1" applyAlignment="1">
      <alignment horizontal="left" vertical="center"/>
    </xf>
    <xf numFmtId="0" fontId="9" fillId="0" borderId="8" xfId="0" quotePrefix="1" applyFont="1" applyBorder="1" applyAlignment="1">
      <alignment horizontal="center" vertical="center" wrapText="1"/>
    </xf>
    <xf numFmtId="0" fontId="20" fillId="4" borderId="4" xfId="0" quotePrefix="1" applyFont="1" applyFill="1" applyBorder="1" applyAlignment="1">
      <alignment horizontal="center" vertical="center" wrapText="1"/>
    </xf>
    <xf numFmtId="0" fontId="20" fillId="4" borderId="0" xfId="0" quotePrefix="1" applyFont="1" applyFill="1" applyBorder="1" applyAlignment="1">
      <alignment horizontal="center" vertical="center" wrapText="1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colors>
    <mruColors>
      <color rgb="FFE39909"/>
      <color rgb="FFEEB200"/>
      <color rgb="FFD597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alcChain" Target="calcChain.xml"/><Relationship Id="rId5" Type="http://schemas.openxmlformats.org/officeDocument/2006/relationships/sheetMetadata" Target="metadata.xml"/><Relationship Id="rId10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fms-societies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629174</xdr:colOff>
      <xdr:row>7</xdr:row>
      <xdr:rowOff>226023</xdr:rowOff>
    </xdr:from>
    <xdr:ext cx="1708166" cy="781240"/>
    <xdr:sp macro="" textlink="">
      <xdr:nvSpPr>
        <xdr:cNvPr id="28" name="ZoneTexte 2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368F771-AEEA-1194-E8BA-C77120324CD4}"/>
            </a:ext>
          </a:extLst>
        </xdr:cNvPr>
        <xdr:cNvSpPr txBox="1"/>
      </xdr:nvSpPr>
      <xdr:spPr>
        <a:xfrm>
          <a:off x="629174" y="1833789"/>
          <a:ext cx="1708166" cy="781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fr-FR" sz="1100">
              <a:solidFill>
                <a:schemeClr val="bg1"/>
              </a:solidFill>
            </a:rPr>
            <a:t>votre offre sur-mesure</a:t>
          </a:r>
        </a:p>
        <a:p>
          <a:endParaRPr lang="fr-FR" sz="1100">
            <a:solidFill>
              <a:schemeClr val="bg1"/>
            </a:solidFill>
          </a:endParaRPr>
        </a:p>
        <a:p>
          <a:r>
            <a:rPr lang="fr-FR" sz="1100">
              <a:solidFill>
                <a:schemeClr val="bg1"/>
              </a:solidFill>
            </a:rPr>
            <a:t>https://fms-societies.com </a:t>
          </a:r>
        </a:p>
        <a:p>
          <a:endParaRPr lang="fr-FR" sz="1100"/>
        </a:p>
      </xdr:txBody>
    </xdr:sp>
    <xdr:clientData/>
  </xdr:one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5AA33-6AD1-4A12-8B43-100ABC18A55B}">
  <dimension ref="A1:M56"/>
  <sheetViews>
    <sheetView tabSelected="1" view="pageBreakPreview" topLeftCell="A9" zoomScale="75" zoomScaleNormal="100" zoomScaleSheetLayoutView="100" workbookViewId="0">
      <selection activeCell="B41" sqref="B41:C41"/>
    </sheetView>
  </sheetViews>
  <sheetFormatPr baseColWidth="10" defaultColWidth="10.83203125" defaultRowHeight="13" x14ac:dyDescent="0.2"/>
  <cols>
    <col min="1" max="1" width="14.1640625" style="1" customWidth="1"/>
    <col min="2" max="2" width="17.1640625" style="1" customWidth="1"/>
    <col min="3" max="3" width="7.1640625" style="1" customWidth="1"/>
    <col min="4" max="4" width="0.83203125" style="1" customWidth="1"/>
    <col min="5" max="5" width="5.5" style="1" customWidth="1"/>
    <col min="6" max="6" width="3.5" style="1" hidden="1" customWidth="1"/>
    <col min="7" max="7" width="22.1640625" style="1" customWidth="1"/>
    <col min="8" max="8" width="7.6640625" style="1" customWidth="1"/>
    <col min="9" max="9" width="4.1640625" style="1" customWidth="1"/>
    <col min="10" max="10" width="1.83203125" style="1" hidden="1" customWidth="1"/>
    <col min="11" max="11" width="6.83203125" style="1" customWidth="1"/>
    <col min="12" max="12" width="4.83203125" style="1" customWidth="1"/>
    <col min="13" max="13" width="6.6640625" style="1" hidden="1" customWidth="1"/>
    <col min="14" max="16384" width="10.83203125" style="1"/>
  </cols>
  <sheetData>
    <row r="1" spans="1:13" ht="18" customHeight="1" x14ac:dyDescent="0.2">
      <c r="A1" s="46" t="e" vm="1">
        <v>#VALUE!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7"/>
    </row>
    <row r="2" spans="1:13" ht="18" customHeight="1" x14ac:dyDescent="0.2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12"/>
    </row>
    <row r="3" spans="1:13" ht="18" customHeight="1" x14ac:dyDescent="0.2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"/>
    </row>
    <row r="4" spans="1:13" ht="18" customHeight="1" x14ac:dyDescent="0.2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3"/>
    </row>
    <row r="5" spans="1:13" ht="18" customHeight="1" x14ac:dyDescent="0.2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5"/>
    </row>
    <row r="6" spans="1:13" ht="18" customHeight="1" x14ac:dyDescent="0.2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5"/>
    </row>
    <row r="7" spans="1:13" ht="18" customHeight="1" x14ac:dyDescent="0.2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3"/>
    </row>
    <row r="8" spans="1:13" ht="18" customHeight="1" x14ac:dyDescent="0.2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3"/>
    </row>
    <row r="9" spans="1:13" ht="18" customHeight="1" x14ac:dyDescent="0.2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2"/>
    </row>
    <row r="10" spans="1:13" ht="18" customHeight="1" x14ac:dyDescent="0.2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6"/>
    </row>
    <row r="11" spans="1:13" ht="18" customHeight="1" x14ac:dyDescent="0.2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6"/>
    </row>
    <row r="12" spans="1:13" ht="18" customHeight="1" x14ac:dyDescent="0.2">
      <c r="A12" s="42" t="s">
        <v>0</v>
      </c>
      <c r="B12" s="45"/>
      <c r="C12" s="45"/>
      <c r="D12" s="45"/>
      <c r="E12" s="45"/>
      <c r="F12" s="45"/>
      <c r="G12" s="44"/>
      <c r="H12" s="42" t="s">
        <v>2</v>
      </c>
      <c r="I12" s="44"/>
      <c r="J12" s="25"/>
      <c r="K12" s="42" t="s">
        <v>3</v>
      </c>
      <c r="L12" s="43"/>
      <c r="M12" s="6"/>
    </row>
    <row r="13" spans="1:13" ht="18" customHeight="1" x14ac:dyDescent="0.2">
      <c r="A13" s="48"/>
      <c r="B13" s="48"/>
      <c r="C13" s="48"/>
      <c r="D13" s="48"/>
      <c r="E13" s="48"/>
      <c r="F13" s="48"/>
      <c r="G13" s="48"/>
      <c r="H13" s="59"/>
      <c r="I13" s="59"/>
      <c r="J13" s="58"/>
      <c r="K13" s="59"/>
      <c r="L13" s="59"/>
      <c r="M13" s="2"/>
    </row>
    <row r="14" spans="1:13" ht="18" customHeight="1" x14ac:dyDescent="0.2">
      <c r="A14" s="24" t="s">
        <v>5</v>
      </c>
      <c r="B14" s="74" t="s">
        <v>6</v>
      </c>
      <c r="C14" s="74"/>
      <c r="D14" s="74" t="s">
        <v>4</v>
      </c>
      <c r="E14" s="74"/>
      <c r="F14" s="74"/>
      <c r="G14" s="74"/>
      <c r="H14" s="59"/>
      <c r="I14" s="59"/>
      <c r="J14" s="59"/>
      <c r="K14" s="59"/>
      <c r="L14" s="59"/>
      <c r="M14" s="13"/>
    </row>
    <row r="15" spans="1:13" ht="15" customHeight="1" x14ac:dyDescent="0.2">
      <c r="A15" s="58"/>
      <c r="B15" s="58"/>
      <c r="C15" s="58"/>
      <c r="D15" s="58"/>
      <c r="E15" s="58"/>
      <c r="F15" s="58"/>
      <c r="G15" s="58"/>
      <c r="H15" s="59"/>
      <c r="I15" s="59"/>
      <c r="J15" s="59"/>
      <c r="K15" s="59"/>
      <c r="L15" s="59"/>
      <c r="M15" s="11"/>
    </row>
    <row r="16" spans="1:13" ht="15" customHeight="1" x14ac:dyDescent="0.2">
      <c r="A16" s="34" t="s">
        <v>1</v>
      </c>
      <c r="B16" s="28" t="s">
        <v>16</v>
      </c>
      <c r="C16" s="29"/>
      <c r="D16" s="33" t="s">
        <v>48</v>
      </c>
      <c r="E16" s="33"/>
      <c r="F16" s="33"/>
      <c r="G16" s="33"/>
      <c r="H16" s="17">
        <f>80</f>
        <v>80</v>
      </c>
      <c r="I16" s="9" t="b">
        <v>0</v>
      </c>
      <c r="J16" s="10" t="str">
        <f>IF(I16,H16,"")</f>
        <v/>
      </c>
      <c r="K16" s="19"/>
      <c r="L16" s="22"/>
      <c r="M16" s="11" t="str">
        <f>IF(L16,K16,"")</f>
        <v/>
      </c>
    </row>
    <row r="17" spans="1:13" ht="15" customHeight="1" x14ac:dyDescent="0.2">
      <c r="A17" s="35"/>
      <c r="B17" s="28" t="s">
        <v>25</v>
      </c>
      <c r="C17" s="29"/>
      <c r="D17" s="47" t="s">
        <v>8</v>
      </c>
      <c r="E17" s="47"/>
      <c r="F17" s="47"/>
      <c r="G17" s="47"/>
      <c r="H17" s="17">
        <f>50</f>
        <v>50</v>
      </c>
      <c r="I17" s="9" t="b">
        <v>0</v>
      </c>
      <c r="J17" s="10" t="str">
        <f t="shared" ref="J17:J41" si="0">IF(I17,H17,"")</f>
        <v/>
      </c>
      <c r="K17" s="20"/>
      <c r="L17" s="22"/>
      <c r="M17" s="11" t="str">
        <f t="shared" ref="M17:M41" si="1">IF(L17,K17,"")</f>
        <v/>
      </c>
    </row>
    <row r="18" spans="1:13" ht="15" customHeight="1" x14ac:dyDescent="0.2">
      <c r="A18" s="36"/>
      <c r="B18" s="28" t="s">
        <v>32</v>
      </c>
      <c r="C18" s="29"/>
      <c r="D18" s="47" t="s">
        <v>9</v>
      </c>
      <c r="E18" s="47"/>
      <c r="F18" s="47"/>
      <c r="G18" s="47"/>
      <c r="H18" s="17">
        <f>50</f>
        <v>50</v>
      </c>
      <c r="I18" s="9" t="b">
        <v>0</v>
      </c>
      <c r="J18" s="10" t="str">
        <f t="shared" si="0"/>
        <v/>
      </c>
      <c r="K18" s="17"/>
      <c r="L18" s="22"/>
      <c r="M18" s="11" t="str">
        <f t="shared" si="1"/>
        <v/>
      </c>
    </row>
    <row r="19" spans="1:13" ht="15" customHeight="1" x14ac:dyDescent="0.2">
      <c r="A19" s="34" t="s">
        <v>42</v>
      </c>
      <c r="B19" s="71" t="s">
        <v>26</v>
      </c>
      <c r="C19" s="72"/>
      <c r="D19" s="47" t="s">
        <v>34</v>
      </c>
      <c r="E19" s="47"/>
      <c r="F19" s="47"/>
      <c r="G19" s="47"/>
      <c r="H19" s="17"/>
      <c r="I19" s="10"/>
      <c r="J19" s="10" t="str">
        <f t="shared" si="0"/>
        <v/>
      </c>
      <c r="K19" s="20"/>
      <c r="L19" s="22"/>
      <c r="M19" s="11" t="str">
        <f t="shared" si="1"/>
        <v/>
      </c>
    </row>
    <row r="20" spans="1:13" ht="15" customHeight="1" x14ac:dyDescent="0.2">
      <c r="A20" s="35"/>
      <c r="B20" s="71"/>
      <c r="C20" s="72"/>
      <c r="D20" s="47" t="s">
        <v>10</v>
      </c>
      <c r="E20" s="47"/>
      <c r="F20" s="47"/>
      <c r="G20" s="47"/>
      <c r="H20" s="17">
        <f>300</f>
        <v>300</v>
      </c>
      <c r="I20" s="9" t="b">
        <v>0</v>
      </c>
      <c r="J20" s="10" t="str">
        <f t="shared" si="0"/>
        <v/>
      </c>
      <c r="K20" s="17">
        <f>90</f>
        <v>90</v>
      </c>
      <c r="L20" s="8" t="b">
        <v>0</v>
      </c>
      <c r="M20" s="11" t="str">
        <f t="shared" si="1"/>
        <v/>
      </c>
    </row>
    <row r="21" spans="1:13" ht="15" customHeight="1" x14ac:dyDescent="0.2">
      <c r="A21" s="35"/>
      <c r="B21" s="71"/>
      <c r="C21" s="72"/>
      <c r="D21" s="47" t="s">
        <v>11</v>
      </c>
      <c r="E21" s="47"/>
      <c r="F21" s="47"/>
      <c r="G21" s="47"/>
      <c r="H21" s="17">
        <f>450</f>
        <v>450</v>
      </c>
      <c r="I21" s="9" t="b">
        <v>0</v>
      </c>
      <c r="J21" s="10" t="str">
        <f t="shared" si="0"/>
        <v/>
      </c>
      <c r="K21" s="17">
        <f>150</f>
        <v>150</v>
      </c>
      <c r="L21" s="8" t="b">
        <v>0</v>
      </c>
      <c r="M21" s="11" t="str">
        <f t="shared" si="1"/>
        <v/>
      </c>
    </row>
    <row r="22" spans="1:13" ht="15" customHeight="1" x14ac:dyDescent="0.2">
      <c r="A22" s="35"/>
      <c r="B22" s="71"/>
      <c r="C22" s="72"/>
      <c r="D22" s="47" t="s">
        <v>12</v>
      </c>
      <c r="E22" s="47"/>
      <c r="F22" s="47"/>
      <c r="G22" s="47"/>
      <c r="H22" s="17">
        <f>700</f>
        <v>700</v>
      </c>
      <c r="I22" s="9" t="b">
        <v>0</v>
      </c>
      <c r="J22" s="10" t="str">
        <f t="shared" si="0"/>
        <v/>
      </c>
      <c r="K22" s="17">
        <f>200</f>
        <v>200</v>
      </c>
      <c r="L22" s="8" t="b">
        <v>0</v>
      </c>
      <c r="M22" s="11" t="str">
        <f t="shared" si="1"/>
        <v/>
      </c>
    </row>
    <row r="23" spans="1:13" ht="15" customHeight="1" x14ac:dyDescent="0.2">
      <c r="A23" s="35"/>
      <c r="B23" s="71" t="s">
        <v>7</v>
      </c>
      <c r="C23" s="72"/>
      <c r="D23" s="47" t="s">
        <v>33</v>
      </c>
      <c r="E23" s="47"/>
      <c r="F23" s="47"/>
      <c r="G23" s="47"/>
      <c r="H23" s="17"/>
      <c r="I23" s="10"/>
      <c r="J23" s="10" t="str">
        <f t="shared" si="0"/>
        <v/>
      </c>
      <c r="K23" s="20"/>
      <c r="L23" s="22"/>
      <c r="M23" s="11" t="str">
        <f t="shared" si="1"/>
        <v/>
      </c>
    </row>
    <row r="24" spans="1:13" ht="15" customHeight="1" x14ac:dyDescent="0.2">
      <c r="A24" s="35"/>
      <c r="B24" s="71"/>
      <c r="C24" s="72"/>
      <c r="D24" s="47" t="s">
        <v>13</v>
      </c>
      <c r="E24" s="47"/>
      <c r="F24" s="47"/>
      <c r="G24" s="47"/>
      <c r="H24" s="17">
        <f>600</f>
        <v>600</v>
      </c>
      <c r="I24" s="9" t="b">
        <v>0</v>
      </c>
      <c r="J24" s="10" t="str">
        <f t="shared" si="0"/>
        <v/>
      </c>
      <c r="K24" s="17">
        <f>120</f>
        <v>120</v>
      </c>
      <c r="L24" s="8" t="b">
        <v>0</v>
      </c>
      <c r="M24" s="11" t="str">
        <f t="shared" si="1"/>
        <v/>
      </c>
    </row>
    <row r="25" spans="1:13" ht="15" customHeight="1" x14ac:dyDescent="0.2">
      <c r="A25" s="35"/>
      <c r="B25" s="71"/>
      <c r="C25" s="72"/>
      <c r="D25" s="47" t="s">
        <v>14</v>
      </c>
      <c r="E25" s="47"/>
      <c r="F25" s="47"/>
      <c r="G25" s="47"/>
      <c r="H25" s="17">
        <f>1000</f>
        <v>1000</v>
      </c>
      <c r="I25" s="9" t="b">
        <v>0</v>
      </c>
      <c r="J25" s="10" t="str">
        <f t="shared" si="0"/>
        <v/>
      </c>
      <c r="K25" s="17">
        <f>200</f>
        <v>200</v>
      </c>
      <c r="L25" s="8" t="b">
        <v>0</v>
      </c>
      <c r="M25" s="11" t="str">
        <f t="shared" si="1"/>
        <v/>
      </c>
    </row>
    <row r="26" spans="1:13" ht="15" customHeight="1" x14ac:dyDescent="0.2">
      <c r="A26" s="35"/>
      <c r="B26" s="71"/>
      <c r="C26" s="72"/>
      <c r="D26" s="47" t="s">
        <v>15</v>
      </c>
      <c r="E26" s="47"/>
      <c r="F26" s="47"/>
      <c r="G26" s="47"/>
      <c r="H26" s="23" t="s">
        <v>18</v>
      </c>
      <c r="I26" s="9" t="b">
        <v>0</v>
      </c>
      <c r="J26" s="10" t="str">
        <f t="shared" si="0"/>
        <v/>
      </c>
      <c r="K26" s="23" t="s">
        <v>18</v>
      </c>
      <c r="L26" s="8" t="b">
        <v>0</v>
      </c>
      <c r="M26" s="11" t="str">
        <f t="shared" si="1"/>
        <v/>
      </c>
    </row>
    <row r="27" spans="1:13" ht="15" customHeight="1" x14ac:dyDescent="0.2">
      <c r="A27" s="36"/>
      <c r="B27" s="71" t="s">
        <v>27</v>
      </c>
      <c r="C27" s="72"/>
      <c r="D27" s="47" t="s">
        <v>40</v>
      </c>
      <c r="E27" s="47"/>
      <c r="F27" s="47"/>
      <c r="G27" s="47"/>
      <c r="H27" s="17">
        <f>120</f>
        <v>120</v>
      </c>
      <c r="I27" s="9" t="b">
        <v>0</v>
      </c>
      <c r="J27" s="10" t="str">
        <f t="shared" si="0"/>
        <v/>
      </c>
      <c r="K27" s="21">
        <f>100</f>
        <v>100</v>
      </c>
      <c r="L27" s="8" t="b">
        <v>0</v>
      </c>
      <c r="M27" s="11" t="str">
        <f t="shared" si="1"/>
        <v/>
      </c>
    </row>
    <row r="28" spans="1:13" ht="23" customHeight="1" x14ac:dyDescent="0.2">
      <c r="A28" s="37" t="s">
        <v>43</v>
      </c>
      <c r="B28" s="71" t="s">
        <v>28</v>
      </c>
      <c r="C28" s="72"/>
      <c r="D28" s="73" t="s">
        <v>60</v>
      </c>
      <c r="E28" s="73"/>
      <c r="F28" s="73"/>
      <c r="G28" s="73"/>
      <c r="H28" s="17">
        <f>90</f>
        <v>90</v>
      </c>
      <c r="I28" s="9" t="b">
        <v>0</v>
      </c>
      <c r="J28" s="10" t="str">
        <f t="shared" si="0"/>
        <v/>
      </c>
      <c r="K28" s="21"/>
      <c r="L28" s="22"/>
      <c r="M28" s="11" t="str">
        <f t="shared" si="1"/>
        <v/>
      </c>
    </row>
    <row r="29" spans="1:13" ht="15" customHeight="1" x14ac:dyDescent="0.2">
      <c r="A29" s="79"/>
      <c r="B29" s="71" t="s">
        <v>29</v>
      </c>
      <c r="C29" s="72"/>
      <c r="D29" s="33" t="s">
        <v>61</v>
      </c>
      <c r="E29" s="33"/>
      <c r="F29" s="33"/>
      <c r="G29" s="33"/>
      <c r="H29" s="17"/>
      <c r="I29" s="10"/>
      <c r="J29" s="10" t="str">
        <f t="shared" si="0"/>
        <v/>
      </c>
      <c r="K29" s="21">
        <f>150</f>
        <v>150</v>
      </c>
      <c r="L29" s="8" t="b">
        <v>0</v>
      </c>
      <c r="M29" s="11" t="str">
        <f t="shared" si="1"/>
        <v/>
      </c>
    </row>
    <row r="30" spans="1:13" ht="15" customHeight="1" x14ac:dyDescent="0.2">
      <c r="A30" s="38"/>
      <c r="B30" s="80" t="s">
        <v>50</v>
      </c>
      <c r="C30" s="81"/>
      <c r="D30" s="78" t="s">
        <v>51</v>
      </c>
      <c r="E30" s="78"/>
      <c r="F30" s="78"/>
      <c r="G30" s="78"/>
      <c r="H30" s="17">
        <f>150</f>
        <v>150</v>
      </c>
      <c r="I30" s="9" t="b">
        <v>0</v>
      </c>
      <c r="J30" s="10" t="str">
        <f t="shared" si="0"/>
        <v/>
      </c>
      <c r="K30" s="21">
        <f>120</f>
        <v>120</v>
      </c>
      <c r="L30" s="8" t="b">
        <v>0</v>
      </c>
      <c r="M30" s="11" t="str">
        <f t="shared" si="1"/>
        <v/>
      </c>
    </row>
    <row r="31" spans="1:13" ht="20" customHeight="1" x14ac:dyDescent="0.2">
      <c r="A31" s="39" t="s">
        <v>23</v>
      </c>
      <c r="B31" s="71" t="s">
        <v>30</v>
      </c>
      <c r="C31" s="72"/>
      <c r="D31" s="33" t="s">
        <v>41</v>
      </c>
      <c r="E31" s="33"/>
      <c r="F31" s="33"/>
      <c r="G31" s="33"/>
      <c r="H31" s="17">
        <f>120</f>
        <v>120</v>
      </c>
      <c r="I31" s="9" t="b">
        <v>0</v>
      </c>
      <c r="J31" s="10" t="str">
        <f t="shared" si="0"/>
        <v/>
      </c>
      <c r="K31" s="21"/>
      <c r="L31" s="22"/>
      <c r="M31" s="11" t="str">
        <f t="shared" si="1"/>
        <v/>
      </c>
    </row>
    <row r="32" spans="1:13" ht="26" customHeight="1" x14ac:dyDescent="0.2">
      <c r="A32" s="41"/>
      <c r="B32" s="71" t="s">
        <v>31</v>
      </c>
      <c r="C32" s="72"/>
      <c r="D32" s="60" t="s">
        <v>35</v>
      </c>
      <c r="E32" s="60"/>
      <c r="F32" s="60"/>
      <c r="G32" s="60"/>
      <c r="H32" s="17"/>
      <c r="I32" s="10"/>
      <c r="J32" s="10" t="str">
        <f t="shared" si="0"/>
        <v/>
      </c>
      <c r="K32" s="21">
        <f>150</f>
        <v>150</v>
      </c>
      <c r="L32" s="8" t="b">
        <v>0</v>
      </c>
      <c r="M32" s="11" t="str">
        <f t="shared" si="1"/>
        <v/>
      </c>
    </row>
    <row r="33" spans="1:13" ht="17" customHeight="1" x14ac:dyDescent="0.2">
      <c r="A33" s="40"/>
      <c r="B33" s="80" t="s">
        <v>52</v>
      </c>
      <c r="C33" s="81"/>
      <c r="D33" s="75" t="s">
        <v>53</v>
      </c>
      <c r="E33" s="75"/>
      <c r="F33" s="75"/>
      <c r="G33" s="75"/>
      <c r="H33" s="17">
        <f>250</f>
        <v>250</v>
      </c>
      <c r="I33" s="9" t="b">
        <v>0</v>
      </c>
      <c r="J33" s="10" t="str">
        <f t="shared" si="0"/>
        <v/>
      </c>
      <c r="K33" s="21">
        <f>200</f>
        <v>200</v>
      </c>
      <c r="L33" s="8" t="b">
        <v>0</v>
      </c>
      <c r="M33" s="11" t="str">
        <f t="shared" si="1"/>
        <v/>
      </c>
    </row>
    <row r="34" spans="1:13" ht="15" customHeight="1" x14ac:dyDescent="0.2">
      <c r="A34" s="39" t="s">
        <v>24</v>
      </c>
      <c r="B34" s="30" t="s">
        <v>37</v>
      </c>
      <c r="C34" s="31"/>
      <c r="D34" s="33" t="s">
        <v>36</v>
      </c>
      <c r="E34" s="33"/>
      <c r="F34" s="33"/>
      <c r="G34" s="33"/>
      <c r="H34" s="17"/>
      <c r="I34" s="10"/>
      <c r="J34" s="10" t="str">
        <f t="shared" si="0"/>
        <v/>
      </c>
      <c r="K34" s="21"/>
      <c r="L34" s="22"/>
      <c r="M34" s="11" t="str">
        <f t="shared" si="1"/>
        <v/>
      </c>
    </row>
    <row r="35" spans="1:13" ht="15" customHeight="1" x14ac:dyDescent="0.2">
      <c r="A35" s="41"/>
      <c r="B35" s="30"/>
      <c r="C35" s="31"/>
      <c r="D35" s="47" t="s">
        <v>55</v>
      </c>
      <c r="E35" s="47"/>
      <c r="F35" s="47"/>
      <c r="G35" s="47"/>
      <c r="H35" s="17">
        <f>25</f>
        <v>25</v>
      </c>
      <c r="I35" s="9" t="b">
        <v>0</v>
      </c>
      <c r="J35" s="10" t="str">
        <f t="shared" si="0"/>
        <v/>
      </c>
      <c r="K35" s="21">
        <f>20</f>
        <v>20</v>
      </c>
      <c r="L35" s="8" t="b">
        <v>0</v>
      </c>
      <c r="M35" s="11" t="str">
        <f t="shared" si="1"/>
        <v/>
      </c>
    </row>
    <row r="36" spans="1:13" ht="15" customHeight="1" x14ac:dyDescent="0.2">
      <c r="A36" s="41"/>
      <c r="B36" s="30"/>
      <c r="C36" s="31"/>
      <c r="D36" s="47" t="s">
        <v>56</v>
      </c>
      <c r="E36" s="47"/>
      <c r="F36" s="47"/>
      <c r="G36" s="47"/>
      <c r="H36" s="17">
        <f>50</f>
        <v>50</v>
      </c>
      <c r="I36" s="9" t="b">
        <v>0</v>
      </c>
      <c r="J36" s="10" t="str">
        <f t="shared" si="0"/>
        <v/>
      </c>
      <c r="K36" s="21">
        <f>40</f>
        <v>40</v>
      </c>
      <c r="L36" s="8" t="b">
        <v>0</v>
      </c>
      <c r="M36" s="11" t="str">
        <f t="shared" si="1"/>
        <v/>
      </c>
    </row>
    <row r="37" spans="1:13" ht="15" customHeight="1" x14ac:dyDescent="0.2">
      <c r="A37" s="41"/>
      <c r="B37" s="30"/>
      <c r="C37" s="31"/>
      <c r="D37" s="47" t="s">
        <v>57</v>
      </c>
      <c r="E37" s="47"/>
      <c r="F37" s="47"/>
      <c r="G37" s="47"/>
      <c r="H37" s="17">
        <f>100</f>
        <v>100</v>
      </c>
      <c r="I37" s="9" t="b">
        <v>0</v>
      </c>
      <c r="J37" s="10" t="str">
        <f t="shared" si="0"/>
        <v/>
      </c>
      <c r="K37" s="21">
        <f>80</f>
        <v>80</v>
      </c>
      <c r="L37" s="8" t="b">
        <v>0</v>
      </c>
      <c r="M37" s="11" t="str">
        <f t="shared" si="1"/>
        <v/>
      </c>
    </row>
    <row r="38" spans="1:13" ht="15" customHeight="1" x14ac:dyDescent="0.2">
      <c r="A38" s="41"/>
      <c r="B38" s="30"/>
      <c r="C38" s="31"/>
      <c r="D38" s="47" t="s">
        <v>58</v>
      </c>
      <c r="E38" s="47"/>
      <c r="F38" s="47"/>
      <c r="G38" s="47"/>
      <c r="H38" s="23" t="s">
        <v>18</v>
      </c>
      <c r="I38" s="9" t="b">
        <v>0</v>
      </c>
      <c r="J38" s="10" t="str">
        <f t="shared" si="0"/>
        <v/>
      </c>
      <c r="K38" s="23" t="s">
        <v>18</v>
      </c>
      <c r="L38" s="8" t="b">
        <v>0</v>
      </c>
      <c r="M38" s="11" t="str">
        <f t="shared" si="1"/>
        <v/>
      </c>
    </row>
    <row r="39" spans="1:13" ht="15" customHeight="1" x14ac:dyDescent="0.2">
      <c r="A39" s="40"/>
      <c r="B39" s="80" t="s">
        <v>59</v>
      </c>
      <c r="C39" s="81"/>
      <c r="D39" s="78" t="s">
        <v>54</v>
      </c>
      <c r="E39" s="78"/>
      <c r="F39" s="78"/>
      <c r="G39" s="78"/>
      <c r="H39" s="17">
        <f>150</f>
        <v>150</v>
      </c>
      <c r="I39" s="9" t="b">
        <v>0</v>
      </c>
      <c r="J39" s="10" t="str">
        <f t="shared" si="0"/>
        <v/>
      </c>
      <c r="K39" s="17">
        <f>125</f>
        <v>125</v>
      </c>
      <c r="L39" s="8" t="b">
        <v>0</v>
      </c>
      <c r="M39" s="11" t="str">
        <f t="shared" si="1"/>
        <v/>
      </c>
    </row>
    <row r="40" spans="1:13" ht="24" customHeight="1" x14ac:dyDescent="0.2">
      <c r="A40" s="39" t="s">
        <v>47</v>
      </c>
      <c r="B40" s="28" t="s">
        <v>46</v>
      </c>
      <c r="C40" s="29"/>
      <c r="D40" s="60" t="s">
        <v>38</v>
      </c>
      <c r="E40" s="60"/>
      <c r="F40" s="60"/>
      <c r="G40" s="60"/>
      <c r="H40" s="18">
        <f>100</f>
        <v>100</v>
      </c>
      <c r="I40" s="9" t="b">
        <v>0</v>
      </c>
      <c r="J40" s="10" t="str">
        <f t="shared" si="0"/>
        <v/>
      </c>
      <c r="K40" s="21">
        <f>75</f>
        <v>75</v>
      </c>
      <c r="L40" s="8" t="b">
        <v>0</v>
      </c>
      <c r="M40" s="11" t="str">
        <f t="shared" si="1"/>
        <v/>
      </c>
    </row>
    <row r="41" spans="1:13" ht="16" customHeight="1" x14ac:dyDescent="0.2">
      <c r="A41" s="40"/>
      <c r="B41" s="28" t="s">
        <v>19</v>
      </c>
      <c r="C41" s="29"/>
      <c r="D41" s="70" t="s">
        <v>39</v>
      </c>
      <c r="E41" s="70"/>
      <c r="F41" s="70"/>
      <c r="G41" s="70"/>
      <c r="H41" s="18">
        <f>50</f>
        <v>50</v>
      </c>
      <c r="I41" s="9" t="b">
        <v>0</v>
      </c>
      <c r="J41" s="10" t="str">
        <f t="shared" si="0"/>
        <v/>
      </c>
      <c r="K41" s="21">
        <f>30</f>
        <v>30</v>
      </c>
      <c r="L41" s="8" t="b">
        <v>0</v>
      </c>
      <c r="M41" s="11" t="str">
        <f t="shared" si="1"/>
        <v/>
      </c>
    </row>
    <row r="42" spans="1:13" ht="13" customHeight="1" x14ac:dyDescent="0.2">
      <c r="A42" s="32" t="s">
        <v>44</v>
      </c>
      <c r="B42" s="77" t="s">
        <v>49</v>
      </c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11" t="str">
        <f t="shared" ref="M28:M42" si="2">IF(L41,K41,"")</f>
        <v/>
      </c>
    </row>
    <row r="43" spans="1:13" ht="32" customHeight="1" x14ac:dyDescent="0.2">
      <c r="A43" s="32"/>
      <c r="B43" s="77"/>
      <c r="C43" s="76"/>
      <c r="D43" s="76"/>
      <c r="E43" s="76"/>
      <c r="F43" s="76"/>
      <c r="G43" s="76"/>
      <c r="H43" s="76"/>
      <c r="I43" s="76"/>
      <c r="J43" s="76"/>
      <c r="K43" s="76"/>
      <c r="L43" s="76"/>
    </row>
    <row r="44" spans="1:13" ht="18" customHeight="1" x14ac:dyDescent="0.2">
      <c r="A44" s="66"/>
      <c r="B44" s="49" t="s">
        <v>45</v>
      </c>
      <c r="C44" s="50"/>
      <c r="D44" s="50"/>
      <c r="E44" s="50"/>
      <c r="F44" s="50"/>
      <c r="G44" s="51"/>
      <c r="H44" s="68">
        <f>SUM(J16:J41)</f>
        <v>0</v>
      </c>
      <c r="I44" s="69"/>
      <c r="K44" s="62">
        <f>SUM(M16:M42)</f>
        <v>0</v>
      </c>
      <c r="L44" s="63"/>
      <c r="M44" s="13"/>
    </row>
    <row r="45" spans="1:13" ht="18" customHeight="1" x14ac:dyDescent="0.2">
      <c r="A45" s="67"/>
      <c r="B45" s="49" t="s">
        <v>20</v>
      </c>
      <c r="C45" s="50"/>
      <c r="D45" s="50"/>
      <c r="E45" s="50"/>
      <c r="F45" s="50"/>
      <c r="G45" s="51"/>
      <c r="H45" s="26" t="s">
        <v>22</v>
      </c>
      <c r="I45" s="27"/>
      <c r="J45" s="16"/>
      <c r="K45" s="62">
        <f>SUMIF(I16:I41, TRUE, H16:H41)/2</f>
        <v>0</v>
      </c>
      <c r="L45" s="63"/>
      <c r="M45" s="13"/>
    </row>
    <row r="46" spans="1:13" ht="15" customHeight="1" x14ac:dyDescent="0.2">
      <c r="A46" s="67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5"/>
      <c r="M46" s="13"/>
    </row>
    <row r="47" spans="1:13" ht="15" customHeight="1" x14ac:dyDescent="0.2">
      <c r="A47" s="67"/>
      <c r="B47" s="52" t="s">
        <v>21</v>
      </c>
      <c r="C47" s="53"/>
      <c r="D47" s="53"/>
      <c r="E47" s="53"/>
      <c r="F47" s="53"/>
      <c r="G47" s="54"/>
      <c r="H47" s="55">
        <f>H44+K44</f>
        <v>0</v>
      </c>
      <c r="I47" s="56"/>
      <c r="J47" s="56"/>
      <c r="K47" s="56"/>
      <c r="L47" s="57"/>
      <c r="M47" s="13"/>
    </row>
    <row r="48" spans="1:13" ht="15" customHeight="1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</row>
    <row r="49" spans="1:13" ht="15" customHeight="1" x14ac:dyDescent="0.2">
      <c r="A49" s="61" t="s">
        <v>17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14"/>
    </row>
    <row r="50" spans="1:13" ht="47" customHeight="1" x14ac:dyDescent="0.2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14"/>
    </row>
    <row r="51" spans="1:13" ht="12" hidden="1" customHeight="1" x14ac:dyDescent="0.2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15"/>
    </row>
    <row r="52" spans="1:13" ht="15" customHeight="1" x14ac:dyDescent="0.2"/>
    <row r="53" spans="1:13" ht="15" customHeight="1" x14ac:dyDescent="0.2"/>
    <row r="54" spans="1:13" ht="15" customHeight="1" x14ac:dyDescent="0.2"/>
    <row r="55" spans="1:13" ht="15" customHeight="1" x14ac:dyDescent="0.2"/>
    <row r="56" spans="1:13" ht="15" customHeight="1" x14ac:dyDescent="0.2"/>
  </sheetData>
  <mergeCells count="72">
    <mergeCell ref="A28:A30"/>
    <mergeCell ref="A34:A39"/>
    <mergeCell ref="B39:C39"/>
    <mergeCell ref="D39:G39"/>
    <mergeCell ref="A31:A33"/>
    <mergeCell ref="B33:C33"/>
    <mergeCell ref="D33:G33"/>
    <mergeCell ref="B32:C32"/>
    <mergeCell ref="D26:G26"/>
    <mergeCell ref="B17:C17"/>
    <mergeCell ref="B18:C18"/>
    <mergeCell ref="D14:G14"/>
    <mergeCell ref="B30:C30"/>
    <mergeCell ref="D30:G30"/>
    <mergeCell ref="D24:G24"/>
    <mergeCell ref="D25:G25"/>
    <mergeCell ref="B28:C28"/>
    <mergeCell ref="B29:C29"/>
    <mergeCell ref="B31:C31"/>
    <mergeCell ref="D19:G19"/>
    <mergeCell ref="D20:G20"/>
    <mergeCell ref="D21:G21"/>
    <mergeCell ref="D22:G22"/>
    <mergeCell ref="D23:G23"/>
    <mergeCell ref="D35:G35"/>
    <mergeCell ref="D36:G36"/>
    <mergeCell ref="D37:G37"/>
    <mergeCell ref="D38:G38"/>
    <mergeCell ref="D27:G27"/>
    <mergeCell ref="D28:G28"/>
    <mergeCell ref="D29:G29"/>
    <mergeCell ref="D31:G31"/>
    <mergeCell ref="A50:L51"/>
    <mergeCell ref="H45:I45"/>
    <mergeCell ref="K45:L45"/>
    <mergeCell ref="H44:I44"/>
    <mergeCell ref="B41:C41"/>
    <mergeCell ref="D41:G41"/>
    <mergeCell ref="B42:L43"/>
    <mergeCell ref="A49:L49"/>
    <mergeCell ref="A40:A41"/>
    <mergeCell ref="K44:L44"/>
    <mergeCell ref="B46:L46"/>
    <mergeCell ref="A44:A47"/>
    <mergeCell ref="B40:C40"/>
    <mergeCell ref="D40:G40"/>
    <mergeCell ref="A48:L48"/>
    <mergeCell ref="B44:G44"/>
    <mergeCell ref="B45:G45"/>
    <mergeCell ref="B47:G47"/>
    <mergeCell ref="H47:L47"/>
    <mergeCell ref="K12:L12"/>
    <mergeCell ref="H12:I12"/>
    <mergeCell ref="A12:G12"/>
    <mergeCell ref="A1:L11"/>
    <mergeCell ref="D18:G18"/>
    <mergeCell ref="A15:G15"/>
    <mergeCell ref="H13:L15"/>
    <mergeCell ref="A13:G13"/>
    <mergeCell ref="B14:C14"/>
    <mergeCell ref="D17:G17"/>
    <mergeCell ref="B16:C16"/>
    <mergeCell ref="B34:C38"/>
    <mergeCell ref="A42:A43"/>
    <mergeCell ref="D16:G16"/>
    <mergeCell ref="A16:A18"/>
    <mergeCell ref="A19:A27"/>
    <mergeCell ref="D32:G32"/>
    <mergeCell ref="B27:C27"/>
    <mergeCell ref="B19:C22"/>
    <mergeCell ref="B23:C26"/>
    <mergeCell ref="D34:G34"/>
  </mergeCells>
  <printOptions horizontalCentered="1"/>
  <pageMargins left="0.31496062992125984" right="0.31496062992125984" top="0.31496062992125984" bottom="7.874015748031496E-2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Offre de prix</vt:lpstr>
      <vt:lpstr>'Offre de prix'!Zone_d_impression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MAGLIONE Laurent</dc:creator>
  <cp:lastModifiedBy>Laury Mena</cp:lastModifiedBy>
  <cp:lastPrinted>2025-01-24T05:46:34Z</cp:lastPrinted>
  <dcterms:created xsi:type="dcterms:W3CDTF">2021-01-01T15:05:22Z</dcterms:created>
  <dcterms:modified xsi:type="dcterms:W3CDTF">2025-03-08T17:48:45Z</dcterms:modified>
</cp:coreProperties>
</file>